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5" windowWidth="6945" windowHeight="6525" firstSheet="1" activeTab="1"/>
  </bookViews>
  <sheets>
    <sheet name="Makro1" sheetId="1" r:id="rId1"/>
    <sheet name="Abschn_1.6" sheetId="2" r:id="rId2"/>
  </sheets>
  <definedNames>
    <definedName name="_c">Abschn_1.6!#REF!</definedName>
    <definedName name="b">Abschn_1.6!$F$4</definedName>
    <definedName name="be">Abschn_1.6!#REF!</definedName>
    <definedName name="dt">Abschn_1.6!$F$2</definedName>
    <definedName name="g">Abschn_1.6!$F$5</definedName>
    <definedName name="k">Abschn_1.6!$F$6</definedName>
    <definedName name="m">Abschn_1.6!$F$3</definedName>
  </definedNames>
  <calcPr calcId="125725"/>
</workbook>
</file>

<file path=xl/calcChain.xml><?xml version="1.0" encoding="utf-8"?>
<calcChain xmlns="http://schemas.openxmlformats.org/spreadsheetml/2006/main">
  <c r="D2" i="2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B3" l="1"/>
  <c r="D4" s="1"/>
  <c r="D3" s="1"/>
  <c r="B5" l="1"/>
  <c r="D6" s="1"/>
  <c r="D5" s="1"/>
  <c r="C4"/>
  <c r="C3" s="1"/>
  <c r="B4" l="1"/>
  <c r="C6"/>
  <c r="C5" s="1"/>
  <c r="B7"/>
  <c r="D8" s="1"/>
  <c r="D7" s="1"/>
  <c r="B6" l="1"/>
  <c r="B9"/>
  <c r="D10" s="1"/>
  <c r="D9" s="1"/>
  <c r="C8"/>
  <c r="C7" s="1"/>
  <c r="B8" l="1"/>
  <c r="C10"/>
  <c r="C9" s="1"/>
  <c r="B11"/>
  <c r="C12" l="1"/>
  <c r="C11" s="1"/>
  <c r="D12"/>
  <c r="B10"/>
  <c r="D11" l="1"/>
  <c r="B13"/>
  <c r="D14" s="1"/>
  <c r="D13" l="1"/>
  <c r="B12"/>
  <c r="C14"/>
  <c r="C13" l="1"/>
  <c r="B15"/>
  <c r="C16" l="1"/>
  <c r="C15" s="1"/>
  <c r="D16"/>
  <c r="B17" s="1"/>
  <c r="B14"/>
  <c r="B16" l="1"/>
  <c r="D18"/>
  <c r="D17" s="1"/>
  <c r="D15"/>
  <c r="C18"/>
  <c r="C17" l="1"/>
  <c r="B19"/>
  <c r="C20" l="1"/>
  <c r="C19" s="1"/>
  <c r="D20"/>
  <c r="B18"/>
  <c r="D19" l="1"/>
  <c r="B21"/>
  <c r="D22" s="1"/>
  <c r="D21" s="1"/>
  <c r="C22" l="1"/>
  <c r="C21" s="1"/>
  <c r="B20"/>
  <c r="B23"/>
  <c r="D24" s="1"/>
  <c r="D23" s="1"/>
  <c r="B22" l="1"/>
  <c r="C24"/>
  <c r="C23" l="1"/>
  <c r="B25"/>
  <c r="C26" l="1"/>
  <c r="C25" s="1"/>
  <c r="D26"/>
  <c r="B24"/>
  <c r="D25" l="1"/>
  <c r="B27"/>
  <c r="C28" l="1"/>
  <c r="C27" s="1"/>
  <c r="D28"/>
  <c r="D27" s="1"/>
  <c r="B26"/>
  <c r="B29" l="1"/>
  <c r="D30" s="1"/>
  <c r="B31" s="1"/>
  <c r="D29" l="1"/>
  <c r="C30"/>
  <c r="C29" s="1"/>
  <c r="D32"/>
  <c r="D31" s="1"/>
  <c r="B28"/>
  <c r="B33"/>
  <c r="D34" s="1"/>
  <c r="B30"/>
  <c r="C32" l="1"/>
  <c r="C31" s="1"/>
  <c r="D33"/>
  <c r="B35"/>
  <c r="B32"/>
  <c r="C34" l="1"/>
  <c r="C36" s="1"/>
  <c r="C35" s="1"/>
  <c r="B34"/>
  <c r="D36"/>
  <c r="C33" l="1"/>
  <c r="D35"/>
  <c r="B37"/>
  <c r="D38" s="1"/>
  <c r="D37" s="1"/>
  <c r="B36" l="1"/>
  <c r="C38"/>
  <c r="B39" l="1"/>
  <c r="C37"/>
  <c r="C40" l="1"/>
  <c r="C39" s="1"/>
  <c r="D40"/>
  <c r="B41" s="1"/>
  <c r="D42" s="1"/>
  <c r="B38"/>
  <c r="D41" l="1"/>
  <c r="D39"/>
  <c r="C42"/>
  <c r="C41" s="1"/>
  <c r="B40"/>
  <c r="B43" l="1"/>
  <c r="D44" s="1"/>
  <c r="D43" l="1"/>
  <c r="B42"/>
  <c r="C44"/>
  <c r="B45" l="1"/>
  <c r="C43"/>
  <c r="C46" l="1"/>
  <c r="C45" s="1"/>
  <c r="D46"/>
  <c r="B47" s="1"/>
  <c r="D48" s="1"/>
  <c r="B44"/>
  <c r="D47" l="1"/>
  <c r="D45"/>
  <c r="B46"/>
  <c r="C48"/>
  <c r="C47" s="1"/>
  <c r="B49"/>
  <c r="D50" s="1"/>
  <c r="D49" s="1"/>
  <c r="C50" l="1"/>
  <c r="B48"/>
  <c r="C49" l="1"/>
  <c r="B51"/>
  <c r="D52" s="1"/>
  <c r="D51" l="1"/>
  <c r="B50"/>
  <c r="C52"/>
  <c r="C51" l="1"/>
  <c r="B53"/>
  <c r="C54" l="1"/>
  <c r="C53" s="1"/>
  <c r="D54"/>
  <c r="B52"/>
  <c r="D53" l="1"/>
  <c r="B55"/>
  <c r="D56" s="1"/>
  <c r="D55" s="1"/>
  <c r="D57" l="1"/>
  <c r="B57"/>
  <c r="D58" s="1"/>
  <c r="B54"/>
  <c r="C56"/>
  <c r="B59" l="1"/>
  <c r="D60" s="1"/>
  <c r="D59" s="1"/>
  <c r="B56"/>
  <c r="C58"/>
  <c r="C55"/>
  <c r="B61" l="1"/>
  <c r="D62" s="1"/>
  <c r="D61" s="1"/>
  <c r="B58"/>
  <c r="C60"/>
  <c r="C59" s="1"/>
  <c r="C57"/>
  <c r="B60" l="1"/>
  <c r="C62"/>
  <c r="C61" l="1"/>
  <c r="B63"/>
  <c r="C64" l="1"/>
  <c r="C63" s="1"/>
  <c r="D64"/>
  <c r="B65" s="1"/>
  <c r="D66" s="1"/>
  <c r="B62"/>
  <c r="D65" l="1"/>
  <c r="D63"/>
  <c r="B67"/>
  <c r="D68" s="1"/>
  <c r="D67" s="1"/>
  <c r="C66"/>
  <c r="B64"/>
  <c r="B66" l="1"/>
  <c r="C68"/>
  <c r="C67" s="1"/>
  <c r="C65"/>
  <c r="B69" l="1"/>
  <c r="B68" l="1"/>
  <c r="D70"/>
  <c r="D69" s="1"/>
  <c r="B70"/>
  <c r="C70"/>
  <c r="C69" s="1"/>
</calcChain>
</file>

<file path=xl/comments1.xml><?xml version="1.0" encoding="utf-8"?>
<comments xmlns="http://schemas.openxmlformats.org/spreadsheetml/2006/main">
  <authors>
    <author>Ein geschätzter Microsoft Office Anwender</author>
    <author>Dr.Paech</author>
  </authors>
  <commentList>
    <comment ref="A1" authorId="0">
      <text>
        <r>
          <rPr>
            <sz val="8"/>
            <color indexed="81"/>
            <rFont val="Tahoma"/>
            <family val="2"/>
          </rPr>
          <t>Zeit</t>
        </r>
      </text>
    </comment>
    <comment ref="B1" authorId="0">
      <text>
        <r>
          <rPr>
            <sz val="8"/>
            <color indexed="81"/>
            <rFont val="Tahoma"/>
            <family val="2"/>
          </rPr>
          <t>Momentange-
schwindigkeit</t>
        </r>
      </text>
    </comment>
    <comment ref="C1" authorId="0">
      <text>
        <r>
          <rPr>
            <sz val="8"/>
            <color indexed="81"/>
            <rFont val="Tahoma"/>
            <family val="2"/>
          </rPr>
          <t>Weg s</t>
        </r>
      </text>
    </comment>
    <comment ref="D1" authorId="0">
      <text>
        <r>
          <rPr>
            <sz val="8"/>
            <color indexed="81"/>
            <rFont val="Tahoma"/>
            <family val="2"/>
          </rPr>
          <t>Kräfte in N</t>
        </r>
      </text>
    </comment>
    <comment ref="A2" authorId="0">
      <text>
        <r>
          <rPr>
            <sz val="8"/>
            <color indexed="81"/>
            <rFont val="Tahoma"/>
            <family val="2"/>
          </rPr>
          <t>Stoppuhr läuft los</t>
        </r>
      </text>
    </comment>
    <comment ref="B2" authorId="0">
      <text>
        <r>
          <rPr>
            <sz val="8"/>
            <color indexed="81"/>
            <rFont val="Tahoma"/>
            <family val="2"/>
          </rPr>
          <t>B2 := v(0)</t>
        </r>
      </text>
    </comment>
    <comment ref="C2" authorId="0">
      <text>
        <r>
          <rPr>
            <sz val="8"/>
            <color indexed="81"/>
            <rFont val="Tahoma"/>
            <family val="2"/>
          </rPr>
          <t>C2:= s(0)</t>
        </r>
      </text>
    </comment>
    <comment ref="E2" authorId="0">
      <text>
        <r>
          <rPr>
            <sz val="8"/>
            <color indexed="81"/>
            <rFont val="Tahoma"/>
            <family val="2"/>
          </rPr>
          <t>Schrittweite Delta t</t>
        </r>
      </text>
    </comment>
    <comment ref="F2" authorId="1">
      <text>
        <r>
          <rPr>
            <b/>
            <sz val="8"/>
            <color indexed="81"/>
            <rFont val="Tahoma"/>
            <family val="2"/>
          </rPr>
          <t>Dr.Paech: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" authorId="0">
      <text>
        <r>
          <rPr>
            <sz val="8"/>
            <color indexed="81"/>
            <rFont val="Tahoma"/>
            <family val="2"/>
          </rPr>
          <t xml:space="preserve">A3:=A2+dt/2
</t>
        </r>
      </text>
    </comment>
    <comment ref="B3" authorId="0">
      <text>
        <r>
          <rPr>
            <sz val="8"/>
            <color indexed="81"/>
            <rFont val="Tahoma"/>
            <family val="2"/>
          </rPr>
          <t>B3:=B2+F/m*dt/2</t>
        </r>
      </text>
    </comment>
    <comment ref="C3" authorId="0">
      <text>
        <r>
          <rPr>
            <sz val="8"/>
            <color indexed="81"/>
            <rFont val="Tahoma"/>
            <family val="2"/>
          </rPr>
          <t>C3:=(C2+C4)/2</t>
        </r>
      </text>
    </comment>
    <comment ref="D3" authorId="0">
      <text>
        <r>
          <rPr>
            <sz val="8"/>
            <color indexed="81"/>
            <rFont val="Tahoma"/>
            <family val="2"/>
          </rPr>
          <t>F=m*g -b*B2^2</t>
        </r>
      </text>
    </comment>
    <comment ref="E3" authorId="0">
      <text>
        <r>
          <rPr>
            <sz val="8"/>
            <color indexed="81"/>
            <rFont val="Tahoma"/>
            <family val="2"/>
          </rPr>
          <t>Gesamtmasse</t>
        </r>
      </text>
    </comment>
    <comment ref="A4" authorId="0">
      <text>
        <r>
          <rPr>
            <sz val="8"/>
            <color indexed="81"/>
            <rFont val="Tahoma"/>
            <family val="2"/>
          </rPr>
          <t>A4:=A3+dt/2</t>
        </r>
      </text>
    </comment>
    <comment ref="B4" authorId="0">
      <text>
        <r>
          <rPr>
            <sz val="8"/>
            <color indexed="81"/>
            <rFont val="Tahoma"/>
            <family val="2"/>
          </rPr>
          <t>B4:=(B3+B5)/2</t>
        </r>
      </text>
    </comment>
    <comment ref="C4" authorId="0">
      <text>
        <r>
          <rPr>
            <sz val="8"/>
            <color indexed="81"/>
            <rFont val="Tahoma"/>
            <family val="2"/>
          </rPr>
          <t>C4:=C2+B3*dt</t>
        </r>
      </text>
    </comment>
    <comment ref="E4" authorId="0">
      <text>
        <r>
          <rPr>
            <sz val="8"/>
            <color indexed="81"/>
            <rFont val="Tahoma"/>
            <family val="2"/>
          </rPr>
          <t>b=cw*A*roh/2</t>
        </r>
      </text>
    </comment>
    <comment ref="A5" authorId="0">
      <text>
        <r>
          <rPr>
            <sz val="8"/>
            <color indexed="81"/>
            <rFont val="Tahoma"/>
            <family val="2"/>
          </rPr>
          <t>A5:=A4+dt/2</t>
        </r>
      </text>
    </comment>
    <comment ref="B5" authorId="0">
      <text>
        <r>
          <rPr>
            <sz val="8"/>
            <color indexed="81"/>
            <rFont val="Tahoma"/>
            <family val="2"/>
          </rPr>
          <t>B5:=B3+F/m*dt</t>
        </r>
      </text>
    </comment>
    <comment ref="C5" authorId="0">
      <text>
        <r>
          <rPr>
            <sz val="8"/>
            <color indexed="81"/>
            <rFont val="Tahoma"/>
            <family val="2"/>
          </rPr>
          <t>C5:=(C4+C6)/2</t>
        </r>
      </text>
    </comment>
    <comment ref="D5" authorId="0">
      <text>
        <r>
          <rPr>
            <sz val="8"/>
            <color indexed="81"/>
            <rFont val="Tahoma"/>
            <family val="2"/>
          </rPr>
          <t>F = m*g - b*B3^2</t>
        </r>
      </text>
    </comment>
    <comment ref="E5" authorId="0">
      <text>
        <r>
          <rPr>
            <sz val="8"/>
            <color indexed="81"/>
            <rFont val="Tahoma"/>
            <family val="2"/>
          </rPr>
          <t>Gravitationsfeldstärke g</t>
        </r>
      </text>
    </comment>
    <comment ref="B6" authorId="0">
      <text>
        <r>
          <rPr>
            <sz val="8"/>
            <color indexed="81"/>
            <rFont val="Tahoma"/>
            <family val="2"/>
          </rPr>
          <t>B6:=(B5+B7)/2</t>
        </r>
      </text>
    </comment>
    <comment ref="C6" authorId="0">
      <text>
        <r>
          <rPr>
            <sz val="8"/>
            <color indexed="81"/>
            <rFont val="Tahoma"/>
            <family val="2"/>
          </rPr>
          <t>C6:=C4+B5*dt</t>
        </r>
      </text>
    </comment>
    <comment ref="B7" authorId="0">
      <text>
        <r>
          <rPr>
            <sz val="8"/>
            <color indexed="81"/>
            <rFont val="Tahoma"/>
            <family val="2"/>
          </rPr>
          <t>B7:=B5+F/m*dt</t>
        </r>
      </text>
    </comment>
    <comment ref="C7" authorId="0">
      <text>
        <r>
          <rPr>
            <sz val="8"/>
            <color indexed="81"/>
            <rFont val="Tahoma"/>
            <family val="2"/>
          </rPr>
          <t>C7:=(C6+C8)/2</t>
        </r>
      </text>
    </comment>
    <comment ref="D7" authorId="0">
      <text>
        <r>
          <rPr>
            <sz val="8"/>
            <color indexed="81"/>
            <rFont val="Tahoma"/>
            <family val="2"/>
          </rPr>
          <t>F = m*g - b*B5^2</t>
        </r>
      </text>
    </comment>
    <comment ref="C8" authorId="0">
      <text>
        <r>
          <rPr>
            <sz val="8"/>
            <color indexed="81"/>
            <rFont val="Tahoma"/>
            <family val="2"/>
          </rPr>
          <t>C8:=C6+B7*dt</t>
        </r>
      </text>
    </comment>
  </commentList>
</comments>
</file>

<file path=xl/sharedStrings.xml><?xml version="1.0" encoding="utf-8"?>
<sst xmlns="http://schemas.openxmlformats.org/spreadsheetml/2006/main" count="11" uniqueCount="11">
  <si>
    <t>t in s</t>
  </si>
  <si>
    <t>v in m/s</t>
  </si>
  <si>
    <t>s in m</t>
  </si>
  <si>
    <t>F in N</t>
  </si>
  <si>
    <t>Parameter</t>
  </si>
  <si>
    <t>Werte</t>
  </si>
  <si>
    <r>
      <t>m</t>
    </r>
    <r>
      <rPr>
        <sz val="10"/>
        <rFont val="Arial"/>
        <family val="2"/>
      </rPr>
      <t xml:space="preserve"> in kg</t>
    </r>
  </si>
  <si>
    <r>
      <t>g</t>
    </r>
    <r>
      <rPr>
        <sz val="10"/>
        <rFont val="Arial"/>
        <family val="2"/>
      </rPr>
      <t xml:space="preserve"> in m/s²</t>
    </r>
  </si>
  <si>
    <r>
      <t>d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 xml:space="preserve"> in s</t>
    </r>
  </si>
  <si>
    <r>
      <t>b</t>
    </r>
    <r>
      <rPr>
        <sz val="10"/>
        <rFont val="Arial"/>
        <family val="2"/>
      </rPr>
      <t xml:space="preserve"> in kg/m</t>
    </r>
  </si>
  <si>
    <r>
      <rPr>
        <i/>
        <sz val="10"/>
        <rFont val="Arial"/>
        <family val="2"/>
      </rPr>
      <t>k</t>
    </r>
    <r>
      <rPr>
        <sz val="10"/>
        <rFont val="Arial"/>
        <family val="2"/>
      </rPr>
      <t xml:space="preserve"> in kg/m</t>
    </r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</si>
</sst>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 applyAlignment="1">
      <alignment horizontal="center"/>
    </xf>
    <xf numFmtId="2" fontId="0" fillId="0" borderId="0" xfId="0" applyNumberFormat="1"/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/>
    <xf numFmtId="2" fontId="0" fillId="3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2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7.5902608500511323E-2"/>
          <c:y val="7.1285550702393105E-2"/>
          <c:w val="0.82163290242657827"/>
          <c:h val="0.86097499887613749"/>
        </c:manualLayout>
      </c:layout>
      <c:scatterChart>
        <c:scatterStyle val="smoothMarker"/>
        <c:ser>
          <c:idx val="0"/>
          <c:order val="0"/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Abschn_1.6!$A$2:$A$70</c:f>
              <c:numCache>
                <c:formatCode>0.00</c:formatCode>
                <c:ptCount val="6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</c:numCache>
            </c:numRef>
          </c:xVal>
          <c:yVal>
            <c:numRef>
              <c:f>Abschn_1.6!$B$2:$B$70</c:f>
              <c:numCache>
                <c:formatCode>0.00</c:formatCode>
                <c:ptCount val="69"/>
                <c:pt idx="0">
                  <c:v>0</c:v>
                </c:pt>
                <c:pt idx="1">
                  <c:v>0.5</c:v>
                </c:pt>
                <c:pt idx="2">
                  <c:v>0.99996875000000007</c:v>
                </c:pt>
                <c:pt idx="3">
                  <c:v>1.4999375000000001</c:v>
                </c:pt>
                <c:pt idx="4">
                  <c:v>1.9996562734370118</c:v>
                </c:pt>
                <c:pt idx="5">
                  <c:v>2.4993750468740235</c:v>
                </c:pt>
                <c:pt idx="6">
                  <c:v>2.9985941874209061</c:v>
                </c:pt>
                <c:pt idx="7">
                  <c:v>3.4978133279677892</c:v>
                </c:pt>
                <c:pt idx="8">
                  <c:v>3.9962839907081253</c:v>
                </c:pt>
                <c:pt idx="9">
                  <c:v>4.4947546534484619</c:v>
                </c:pt>
                <c:pt idx="10">
                  <c:v>4.9922293010241248</c:v>
                </c:pt>
                <c:pt idx="11">
                  <c:v>5.4897039485997876</c:v>
                </c:pt>
                <c:pt idx="12">
                  <c:v>5.9859368424193784</c:v>
                </c:pt>
                <c:pt idx="13">
                  <c:v>6.4821697362389692</c:v>
                </c:pt>
                <c:pt idx="14">
                  <c:v>6.9769174206777933</c:v>
                </c:pt>
                <c:pt idx="15">
                  <c:v>7.4716651051166165</c:v>
                </c:pt>
                <c:pt idx="16">
                  <c:v>7.9646868826862391</c:v>
                </c:pt>
                <c:pt idx="17">
                  <c:v>8.4577086602558627</c:v>
                </c:pt>
                <c:pt idx="18">
                  <c:v>8.9487670557831418</c:v>
                </c:pt>
                <c:pt idx="19">
                  <c:v>9.4398254513104209</c:v>
                </c:pt>
                <c:pt idx="20">
                  <c:v>9.9286866632415212</c:v>
                </c:pt>
                <c:pt idx="21">
                  <c:v>10.41754787517262</c:v>
                </c:pt>
                <c:pt idx="22">
                  <c:v>10.903982212206181</c:v>
                </c:pt>
                <c:pt idx="23">
                  <c:v>11.390416549239742</c:v>
                </c:pt>
                <c:pt idx="24">
                  <c:v>11.874198850594093</c:v>
                </c:pt>
                <c:pt idx="25">
                  <c:v>12.357981151948444</c:v>
                </c:pt>
                <c:pt idx="26">
                  <c:v>10.948984925049531</c:v>
                </c:pt>
                <c:pt idx="27">
                  <c:v>9.5399886981506192</c:v>
                </c:pt>
                <c:pt idx="28">
                  <c:v>8.9023463936400997</c:v>
                </c:pt>
                <c:pt idx="29">
                  <c:v>8.2647040891295802</c:v>
                </c:pt>
                <c:pt idx="30">
                  <c:v>7.9108874181186399</c:v>
                </c:pt>
                <c:pt idx="31">
                  <c:v>7.5570707471076997</c:v>
                </c:pt>
                <c:pt idx="32">
                  <c:v>7.3432042686478134</c:v>
                </c:pt>
                <c:pt idx="33">
                  <c:v>7.1293377901879271</c:v>
                </c:pt>
                <c:pt idx="34">
                  <c:v>6.9939945736054057</c:v>
                </c:pt>
                <c:pt idx="35">
                  <c:v>6.8586513570228851</c:v>
                </c:pt>
                <c:pt idx="36">
                  <c:v>6.7706376265579866</c:v>
                </c:pt>
                <c:pt idx="37">
                  <c:v>6.6826238960930882</c:v>
                </c:pt>
                <c:pt idx="38">
                  <c:v>6.6244056193851586</c:v>
                </c:pt>
                <c:pt idx="39">
                  <c:v>6.566187342677229</c:v>
                </c:pt>
                <c:pt idx="40">
                  <c:v>6.5272521399380459</c:v>
                </c:pt>
                <c:pt idx="41">
                  <c:v>6.4883169371988627</c:v>
                </c:pt>
                <c:pt idx="42">
                  <c:v>6.4620887287295918</c:v>
                </c:pt>
                <c:pt idx="43">
                  <c:v>6.4358605202603218</c:v>
                </c:pt>
                <c:pt idx="44">
                  <c:v>6.4181067623072536</c:v>
                </c:pt>
                <c:pt idx="45">
                  <c:v>6.4003530043541854</c:v>
                </c:pt>
                <c:pt idx="46">
                  <c:v>6.3882965220998642</c:v>
                </c:pt>
                <c:pt idx="47">
                  <c:v>6.3762400398455439</c:v>
                </c:pt>
                <c:pt idx="48">
                  <c:v>6.3680345767739253</c:v>
                </c:pt>
                <c:pt idx="49">
                  <c:v>6.3598291137023066</c:v>
                </c:pt>
                <c:pt idx="50">
                  <c:v>6.3542362842586133</c:v>
                </c:pt>
                <c:pt idx="51">
                  <c:v>6.34864345481492</c:v>
                </c:pt>
                <c:pt idx="52">
                  <c:v>6.3448275333603661</c:v>
                </c:pt>
                <c:pt idx="53">
                  <c:v>6.3410116119058122</c:v>
                </c:pt>
                <c:pt idx="54">
                  <c:v>6.3384062586267582</c:v>
                </c:pt>
                <c:pt idx="55">
                  <c:v>6.3358009053477033</c:v>
                </c:pt>
                <c:pt idx="56">
                  <c:v>6.3340212414451438</c:v>
                </c:pt>
                <c:pt idx="57">
                  <c:v>6.3322415775425842</c:v>
                </c:pt>
                <c:pt idx="58">
                  <c:v>6.3310255350880968</c:v>
                </c:pt>
                <c:pt idx="59">
                  <c:v>6.3298094926336095</c:v>
                </c:pt>
                <c:pt idx="60">
                  <c:v>6.3289783899706773</c:v>
                </c:pt>
                <c:pt idx="61">
                  <c:v>6.328147287307746</c:v>
                </c:pt>
                <c:pt idx="62">
                  <c:v>6.327579186184491</c:v>
                </c:pt>
                <c:pt idx="63">
                  <c:v>6.327011085061236</c:v>
                </c:pt>
                <c:pt idx="64">
                  <c:v>6.326622719180139</c:v>
                </c:pt>
                <c:pt idx="65">
                  <c:v>6.3262343532990419</c:v>
                </c:pt>
                <c:pt idx="66">
                  <c:v>6.3259688396382803</c:v>
                </c:pt>
                <c:pt idx="67">
                  <c:v>6.3257033259775186</c:v>
                </c:pt>
                <c:pt idx="68">
                  <c:v>6.3257033259775186</c:v>
                </c:pt>
              </c:numCache>
            </c:numRef>
          </c:yVal>
          <c:smooth val="1"/>
        </c:ser>
        <c:axId val="37015936"/>
        <c:axId val="37017472"/>
      </c:scatterChart>
      <c:scatterChart>
        <c:scatterStyle val="smoothMarker"/>
        <c:ser>
          <c:idx val="1"/>
          <c:order val="1"/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Abschn_1.6!$A$2:$A$70</c:f>
              <c:numCache>
                <c:formatCode>0.00</c:formatCode>
                <c:ptCount val="69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</c:numCache>
            </c:numRef>
          </c:xVal>
          <c:yVal>
            <c:numRef>
              <c:f>Abschn_1.6!$D$2:$D$70</c:f>
              <c:numCache>
                <c:formatCode>0</c:formatCode>
                <c:ptCount val="69"/>
                <c:pt idx="0">
                  <c:v>1000</c:v>
                </c:pt>
                <c:pt idx="1">
                  <c:v>999.96875</c:v>
                </c:pt>
                <c:pt idx="2">
                  <c:v>999.9375</c:v>
                </c:pt>
                <c:pt idx="3">
                  <c:v>999.68752343701169</c:v>
                </c:pt>
                <c:pt idx="4">
                  <c:v>999.43754687402338</c:v>
                </c:pt>
                <c:pt idx="5">
                  <c:v>998.93791398389465</c:v>
                </c:pt>
                <c:pt idx="6">
                  <c:v>998.43828109376591</c:v>
                </c:pt>
                <c:pt idx="7">
                  <c:v>997.68980328721932</c:v>
                </c:pt>
                <c:pt idx="8">
                  <c:v>996.94132548067273</c:v>
                </c:pt>
                <c:pt idx="9">
                  <c:v>995.94531031599922</c:v>
                </c:pt>
                <c:pt idx="10">
                  <c:v>994.94929515132583</c:v>
                </c:pt>
                <c:pt idx="11">
                  <c:v>993.70754139525388</c:v>
                </c:pt>
                <c:pt idx="12">
                  <c:v>992.46578763918194</c:v>
                </c:pt>
                <c:pt idx="13">
                  <c:v>990.98057825841443</c:v>
                </c:pt>
                <c:pt idx="14">
                  <c:v>989.49536887764691</c:v>
                </c:pt>
                <c:pt idx="15">
                  <c:v>987.76946200844623</c:v>
                </c:pt>
                <c:pt idx="16">
                  <c:v>986.04355513924565</c:v>
                </c:pt>
                <c:pt idx="17">
                  <c:v>984.08017309690194</c:v>
                </c:pt>
                <c:pt idx="18">
                  <c:v>982.11679105455823</c:v>
                </c:pt>
                <c:pt idx="19">
                  <c:v>979.9196074583781</c:v>
                </c:pt>
                <c:pt idx="20">
                  <c:v>977.72242386219796</c:v>
                </c:pt>
                <c:pt idx="21">
                  <c:v>975.2955489646597</c:v>
                </c:pt>
                <c:pt idx="22">
                  <c:v>972.86867406712156</c:v>
                </c:pt>
                <c:pt idx="23">
                  <c:v>970.21663838791142</c:v>
                </c:pt>
                <c:pt idx="24">
                  <c:v>967.56460270870139</c:v>
                </c:pt>
                <c:pt idx="25">
                  <c:v>-925.21392554456156</c:v>
                </c:pt>
                <c:pt idx="26">
                  <c:v>-2817.9924537978245</c:v>
                </c:pt>
                <c:pt idx="27">
                  <c:v>-2046.6385314094316</c:v>
                </c:pt>
                <c:pt idx="28">
                  <c:v>-1275.2846090210387</c:v>
                </c:pt>
                <c:pt idx="29">
                  <c:v>-991.45897552145948</c:v>
                </c:pt>
                <c:pt idx="30">
                  <c:v>-707.63334202188025</c:v>
                </c:pt>
                <c:pt idx="31">
                  <c:v>-567.68314947082661</c:v>
                </c:pt>
                <c:pt idx="32">
                  <c:v>-427.73295691977296</c:v>
                </c:pt>
                <c:pt idx="33">
                  <c:v>-349.20969504240736</c:v>
                </c:pt>
                <c:pt idx="34">
                  <c:v>-270.68643316504176</c:v>
                </c:pt>
                <c:pt idx="35">
                  <c:v>-223.35694704741923</c:v>
                </c:pt>
                <c:pt idx="36">
                  <c:v>-176.02746092979669</c:v>
                </c:pt>
                <c:pt idx="37">
                  <c:v>-146.23200717282793</c:v>
                </c:pt>
                <c:pt idx="38">
                  <c:v>-116.43655341585918</c:v>
                </c:pt>
                <c:pt idx="39">
                  <c:v>-97.153479447112773</c:v>
                </c:pt>
                <c:pt idx="40">
                  <c:v>-77.870405478366365</c:v>
                </c:pt>
                <c:pt idx="41">
                  <c:v>-65.163411208453567</c:v>
                </c:pt>
                <c:pt idx="42">
                  <c:v>-52.456416938540769</c:v>
                </c:pt>
                <c:pt idx="43">
                  <c:v>-43.981966422338587</c:v>
                </c:pt>
                <c:pt idx="44">
                  <c:v>-35.507515906136405</c:v>
                </c:pt>
                <c:pt idx="45">
                  <c:v>-29.810240207388802</c:v>
                </c:pt>
                <c:pt idx="46">
                  <c:v>-24.112964508641198</c:v>
                </c:pt>
                <c:pt idx="47">
                  <c:v>-20.261945325939394</c:v>
                </c:pt>
                <c:pt idx="48">
                  <c:v>-16.410926143237589</c:v>
                </c:pt>
                <c:pt idx="49">
                  <c:v>-13.798292515312141</c:v>
                </c:pt>
                <c:pt idx="50">
                  <c:v>-11.185658887386694</c:v>
                </c:pt>
                <c:pt idx="51">
                  <c:v>-9.4087508982474333</c:v>
                </c:pt>
                <c:pt idx="52">
                  <c:v>-7.6318429091081725</c:v>
                </c:pt>
                <c:pt idx="53">
                  <c:v>-6.4212747336084135</c:v>
                </c:pt>
                <c:pt idx="54">
                  <c:v>-5.2107065581086545</c:v>
                </c:pt>
                <c:pt idx="55">
                  <c:v>-4.385017181614046</c:v>
                </c:pt>
                <c:pt idx="56">
                  <c:v>-3.5593278051194375</c:v>
                </c:pt>
                <c:pt idx="57">
                  <c:v>-2.9957063570471973</c:v>
                </c:pt>
                <c:pt idx="58">
                  <c:v>-2.4320849089749572</c:v>
                </c:pt>
                <c:pt idx="59">
                  <c:v>-2.0471451174194044</c:v>
                </c:pt>
                <c:pt idx="60">
                  <c:v>-1.6622053258638516</c:v>
                </c:pt>
                <c:pt idx="61">
                  <c:v>-1.3992037861867743</c:v>
                </c:pt>
                <c:pt idx="62">
                  <c:v>-1.136202246509697</c:v>
                </c:pt>
                <c:pt idx="63">
                  <c:v>-0.95646700435179355</c:v>
                </c:pt>
                <c:pt idx="64">
                  <c:v>-0.77673176219389006</c:v>
                </c:pt>
                <c:pt idx="65">
                  <c:v>-0.65387954185877106</c:v>
                </c:pt>
                <c:pt idx="66">
                  <c:v>-0.53102732152365206</c:v>
                </c:pt>
                <c:pt idx="67">
                  <c:v>-0.447045764299844</c:v>
                </c:pt>
                <c:pt idx="68">
                  <c:v>-0.36306420707603593</c:v>
                </c:pt>
              </c:numCache>
            </c:numRef>
          </c:yVal>
          <c:smooth val="1"/>
        </c:ser>
        <c:axId val="37107200"/>
        <c:axId val="37105664"/>
      </c:scatterChart>
      <c:valAx>
        <c:axId val="37015936"/>
        <c:scaling>
          <c:orientation val="minMax"/>
          <c:max val="3.4"/>
          <c:min val="0"/>
        </c:scaling>
        <c:axPos val="b"/>
        <c:majorGridlines/>
        <c:minorGridlines/>
        <c:numFmt formatCode="0" sourceLinked="0"/>
        <c:tickLblPos val="nextTo"/>
        <c:crossAx val="37017472"/>
        <c:crosses val="autoZero"/>
        <c:crossBetween val="midCat"/>
        <c:majorUnit val="1"/>
        <c:minorUnit val="0.5"/>
      </c:valAx>
      <c:valAx>
        <c:axId val="37017472"/>
        <c:scaling>
          <c:orientation val="minMax"/>
          <c:max val="12.5"/>
          <c:min val="-15"/>
        </c:scaling>
        <c:axPos val="l"/>
        <c:majorGridlines/>
        <c:numFmt formatCode="0" sourceLinked="0"/>
        <c:tickLblPos val="nextTo"/>
        <c:crossAx val="37015936"/>
        <c:crosses val="autoZero"/>
        <c:crossBetween val="midCat"/>
        <c:majorUnit val="5"/>
      </c:valAx>
      <c:valAx>
        <c:axId val="37105664"/>
        <c:scaling>
          <c:orientation val="minMax"/>
          <c:max val="2500"/>
          <c:min val="-3000"/>
        </c:scaling>
        <c:axPos val="r"/>
        <c:numFmt formatCode="General" sourceLinked="0"/>
        <c:tickLblPos val="nextTo"/>
        <c:crossAx val="37107200"/>
        <c:crosses val="max"/>
        <c:crossBetween val="midCat"/>
        <c:majorUnit val="1000"/>
      </c:valAx>
      <c:valAx>
        <c:axId val="37107200"/>
        <c:scaling>
          <c:orientation val="minMax"/>
        </c:scaling>
        <c:delete val="1"/>
        <c:axPos val="b"/>
        <c:numFmt formatCode="0.00" sourceLinked="1"/>
        <c:tickLblPos val="none"/>
        <c:crossAx val="371056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7</xdr:row>
      <xdr:rowOff>19050</xdr:rowOff>
    </xdr:from>
    <xdr:to>
      <xdr:col>7</xdr:col>
      <xdr:colOff>228601</xdr:colOff>
      <xdr:row>29</xdr:row>
      <xdr:rowOff>38099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Normal="100" workbookViewId="0">
      <selection activeCell="L14" sqref="L14"/>
    </sheetView>
  </sheetViews>
  <sheetFormatPr baseColWidth="10" defaultRowHeight="12.75"/>
  <cols>
    <col min="2" max="2" width="11.42578125" style="13"/>
    <col min="3" max="3" width="11.42578125" style="2"/>
    <col min="4" max="4" width="11.42578125" style="11"/>
  </cols>
  <sheetData>
    <row r="1" spans="1:7">
      <c r="A1" s="5" t="s">
        <v>0</v>
      </c>
      <c r="B1" s="12" t="s">
        <v>1</v>
      </c>
      <c r="C1" s="12" t="s">
        <v>2</v>
      </c>
      <c r="D1" s="9" t="s">
        <v>3</v>
      </c>
      <c r="E1" s="1" t="s">
        <v>4</v>
      </c>
      <c r="F1" s="14" t="s">
        <v>5</v>
      </c>
    </row>
    <row r="2" spans="1:7">
      <c r="A2" s="6">
        <v>0</v>
      </c>
      <c r="B2" s="6">
        <v>0</v>
      </c>
      <c r="C2" s="6">
        <v>0</v>
      </c>
      <c r="D2" s="10">
        <f>m*g-b*B2^2</f>
        <v>1000</v>
      </c>
      <c r="E2" s="8" t="s">
        <v>8</v>
      </c>
      <c r="F2" s="4">
        <v>0.1</v>
      </c>
    </row>
    <row r="3" spans="1:7">
      <c r="A3" s="3">
        <f>A2+dt/2</f>
        <v>0.05</v>
      </c>
      <c r="B3" s="3">
        <f>B2+D2/m*dt/2</f>
        <v>0.5</v>
      </c>
      <c r="C3" s="3">
        <f>AVERAGE(C2,C4)</f>
        <v>2.5000000000000001E-2</v>
      </c>
      <c r="D3" s="10">
        <f t="shared" ref="D3:D26" si="0">IF(ROW(A3)=EVEN(ROW(A3)),m*g-b*B2^2,AVERAGE(D2,D4))</f>
        <v>999.96875</v>
      </c>
      <c r="E3" s="7" t="s">
        <v>6</v>
      </c>
      <c r="F3" s="4">
        <v>100</v>
      </c>
    </row>
    <row r="4" spans="1:7">
      <c r="A4" s="3">
        <f>A3+dt/2</f>
        <v>0.1</v>
      </c>
      <c r="B4" s="3">
        <f>IF(ROW(A4)=ODD(ROW(A4)),B2+D3/m*dt,AVERAGE(B3,B5))</f>
        <v>0.99996875000000007</v>
      </c>
      <c r="C4" s="3">
        <f>IF(ROW(A4)=EVEN(ROW(A4)),C2+B3*dt,AVERAGE(C3,C5))</f>
        <v>0.05</v>
      </c>
      <c r="D4" s="10">
        <f t="shared" si="0"/>
        <v>999.9375</v>
      </c>
      <c r="E4" s="7" t="s">
        <v>9</v>
      </c>
      <c r="F4" s="15">
        <v>0.25</v>
      </c>
    </row>
    <row r="5" spans="1:7">
      <c r="A5" s="3">
        <f t="shared" ref="A5:A19" si="1">A4+dt/2</f>
        <v>0.15000000000000002</v>
      </c>
      <c r="B5" s="3">
        <f>IF(ROW(A5)=ODD(ROW(A5)),B3+D4/m*dt,AVERAGE(B4,B6))</f>
        <v>1.4999375000000001</v>
      </c>
      <c r="C5" s="3">
        <f>IF(ROW(A5)=EVEN(ROW(A5)),C3+B4*dt,AVERAGE(C4,C6))</f>
        <v>0.12499687500000001</v>
      </c>
      <c r="D5" s="10">
        <f t="shared" si="0"/>
        <v>999.68752343701169</v>
      </c>
      <c r="E5" s="7" t="s">
        <v>7</v>
      </c>
      <c r="F5" s="16">
        <v>10</v>
      </c>
    </row>
    <row r="6" spans="1:7">
      <c r="A6" s="3">
        <f t="shared" si="1"/>
        <v>0.2</v>
      </c>
      <c r="B6" s="3">
        <f t="shared" ref="B6:B42" si="2">IF(ROW(A6)=ODD(ROW(A6)),B4+D5/m*dt,AVERAGE(B5,B7))</f>
        <v>1.9996562734370118</v>
      </c>
      <c r="C6" s="3">
        <f t="shared" ref="C6:C42" si="3">IF(ROW(A6)=EVEN(ROW(A6)),C4+B5*dt,AVERAGE(C5,C7))</f>
        <v>0.19999375000000003</v>
      </c>
      <c r="D6" s="10">
        <f t="shared" si="0"/>
        <v>999.43754687402338</v>
      </c>
      <c r="E6" s="8" t="s">
        <v>10</v>
      </c>
      <c r="F6" s="16">
        <v>25</v>
      </c>
    </row>
    <row r="7" spans="1:7">
      <c r="A7" s="3">
        <f t="shared" si="1"/>
        <v>0.25</v>
      </c>
      <c r="B7" s="3">
        <f t="shared" si="2"/>
        <v>2.4993750468740235</v>
      </c>
      <c r="C7" s="3">
        <f t="shared" si="3"/>
        <v>0.32496250234370117</v>
      </c>
      <c r="D7" s="10">
        <f t="shared" si="0"/>
        <v>998.93791398389465</v>
      </c>
    </row>
    <row r="8" spans="1:7">
      <c r="A8" s="3">
        <f t="shared" si="1"/>
        <v>0.3</v>
      </c>
      <c r="B8" s="3">
        <f t="shared" si="2"/>
        <v>2.9985941874209061</v>
      </c>
      <c r="C8" s="3">
        <f t="shared" si="3"/>
        <v>0.44993125468740236</v>
      </c>
      <c r="D8" s="10">
        <f t="shared" si="0"/>
        <v>998.43828109376591</v>
      </c>
    </row>
    <row r="9" spans="1:7">
      <c r="A9" s="3">
        <f t="shared" si="1"/>
        <v>0.35</v>
      </c>
      <c r="B9" s="3">
        <f t="shared" si="2"/>
        <v>3.4978133279677892</v>
      </c>
      <c r="C9" s="3">
        <f t="shared" si="3"/>
        <v>0.62482192108579182</v>
      </c>
      <c r="D9" s="10">
        <f t="shared" si="0"/>
        <v>997.68980328721932</v>
      </c>
    </row>
    <row r="10" spans="1:7">
      <c r="A10" s="3">
        <f t="shared" si="1"/>
        <v>0.39999999999999997</v>
      </c>
      <c r="B10" s="3">
        <f t="shared" si="2"/>
        <v>3.9962839907081253</v>
      </c>
      <c r="C10" s="3">
        <f t="shared" si="3"/>
        <v>0.79971258748418128</v>
      </c>
      <c r="D10" s="10">
        <f t="shared" si="0"/>
        <v>996.94132548067273</v>
      </c>
    </row>
    <row r="11" spans="1:7">
      <c r="A11" s="3">
        <f t="shared" si="1"/>
        <v>0.44999999999999996</v>
      </c>
      <c r="B11" s="3">
        <f t="shared" si="2"/>
        <v>4.4947546534484619</v>
      </c>
      <c r="C11" s="3">
        <f t="shared" si="3"/>
        <v>1.0244503201566044</v>
      </c>
      <c r="D11" s="10">
        <f t="shared" si="0"/>
        <v>995.94531031599922</v>
      </c>
    </row>
    <row r="12" spans="1:7">
      <c r="A12" s="3">
        <f t="shared" si="1"/>
        <v>0.49999999999999994</v>
      </c>
      <c r="B12" s="3">
        <f t="shared" si="2"/>
        <v>4.9922293010241248</v>
      </c>
      <c r="C12" s="3">
        <f t="shared" si="3"/>
        <v>1.2491880528290276</v>
      </c>
      <c r="D12" s="10">
        <f t="shared" si="0"/>
        <v>994.94929515132583</v>
      </c>
    </row>
    <row r="13" spans="1:7">
      <c r="A13" s="3">
        <f t="shared" si="1"/>
        <v>0.54999999999999993</v>
      </c>
      <c r="B13" s="3">
        <f t="shared" si="2"/>
        <v>5.4897039485997876</v>
      </c>
      <c r="C13" s="3">
        <f t="shared" si="3"/>
        <v>1.5236732502590169</v>
      </c>
      <c r="D13" s="10">
        <f t="shared" si="0"/>
        <v>993.70754139525388</v>
      </c>
    </row>
    <row r="14" spans="1:7">
      <c r="A14" s="3">
        <f t="shared" si="1"/>
        <v>0.6</v>
      </c>
      <c r="B14" s="3">
        <f t="shared" si="2"/>
        <v>5.9859368424193784</v>
      </c>
      <c r="C14" s="3">
        <f t="shared" si="3"/>
        <v>1.7981584476890062</v>
      </c>
      <c r="D14" s="10">
        <f t="shared" si="0"/>
        <v>992.46578763918194</v>
      </c>
      <c r="G14" s="2"/>
    </row>
    <row r="15" spans="1:7">
      <c r="A15" s="3">
        <f t="shared" si="1"/>
        <v>0.65</v>
      </c>
      <c r="B15" s="3">
        <f t="shared" si="2"/>
        <v>6.4821697362389692</v>
      </c>
      <c r="C15" s="3">
        <f t="shared" si="3"/>
        <v>2.1222669345009546</v>
      </c>
      <c r="D15" s="10">
        <f t="shared" si="0"/>
        <v>990.98057825841443</v>
      </c>
      <c r="G15" s="2"/>
    </row>
    <row r="16" spans="1:7">
      <c r="A16" s="3">
        <f t="shared" si="1"/>
        <v>0.70000000000000007</v>
      </c>
      <c r="B16" s="3">
        <f t="shared" si="2"/>
        <v>6.9769174206777933</v>
      </c>
      <c r="C16" s="3">
        <f t="shared" si="3"/>
        <v>2.4463754213129034</v>
      </c>
      <c r="D16" s="10">
        <f t="shared" si="0"/>
        <v>989.49536887764691</v>
      </c>
    </row>
    <row r="17" spans="1:4">
      <c r="A17" s="3">
        <f t="shared" si="1"/>
        <v>0.75000000000000011</v>
      </c>
      <c r="B17" s="3">
        <f t="shared" si="2"/>
        <v>7.4716651051166165</v>
      </c>
      <c r="C17" s="3">
        <f t="shared" si="3"/>
        <v>2.8199586765687341</v>
      </c>
      <c r="D17" s="10">
        <f t="shared" si="0"/>
        <v>987.76946200844623</v>
      </c>
    </row>
    <row r="18" spans="1:4">
      <c r="A18" s="3">
        <f t="shared" si="1"/>
        <v>0.80000000000000016</v>
      </c>
      <c r="B18" s="3">
        <f t="shared" si="2"/>
        <v>7.9646868826862391</v>
      </c>
      <c r="C18" s="3">
        <f t="shared" si="3"/>
        <v>3.1935419318245652</v>
      </c>
      <c r="D18" s="10">
        <f t="shared" si="0"/>
        <v>986.04355513924565</v>
      </c>
    </row>
    <row r="19" spans="1:4">
      <c r="A19" s="3">
        <f t="shared" si="1"/>
        <v>0.8500000000000002</v>
      </c>
      <c r="B19" s="3">
        <f t="shared" si="2"/>
        <v>8.4577086602558627</v>
      </c>
      <c r="C19" s="3">
        <f t="shared" si="3"/>
        <v>3.6164273648373584</v>
      </c>
      <c r="D19" s="10">
        <f t="shared" si="0"/>
        <v>984.08017309690194</v>
      </c>
    </row>
    <row r="20" spans="1:4">
      <c r="A20" s="3">
        <f t="shared" ref="A20:A35" si="4">A19+dt/2</f>
        <v>0.90000000000000024</v>
      </c>
      <c r="B20" s="3">
        <f t="shared" si="2"/>
        <v>8.9487670557831418</v>
      </c>
      <c r="C20" s="3">
        <f t="shared" si="3"/>
        <v>4.0393127978501511</v>
      </c>
      <c r="D20" s="10">
        <f t="shared" si="0"/>
        <v>982.11679105455823</v>
      </c>
    </row>
    <row r="21" spans="1:4">
      <c r="A21" s="3">
        <f t="shared" si="4"/>
        <v>0.95000000000000029</v>
      </c>
      <c r="B21" s="3">
        <f t="shared" si="2"/>
        <v>9.4398254513104209</v>
      </c>
      <c r="C21" s="3">
        <f t="shared" si="3"/>
        <v>4.5113040704156724</v>
      </c>
      <c r="D21" s="10">
        <f t="shared" si="0"/>
        <v>979.9196074583781</v>
      </c>
    </row>
    <row r="22" spans="1:4">
      <c r="A22" s="3">
        <f t="shared" si="4"/>
        <v>1.0000000000000002</v>
      </c>
      <c r="B22" s="3">
        <f t="shared" si="2"/>
        <v>9.9286866632415212</v>
      </c>
      <c r="C22" s="3">
        <f t="shared" si="3"/>
        <v>4.9832953429811937</v>
      </c>
      <c r="D22" s="10">
        <f t="shared" si="0"/>
        <v>977.72242386219796</v>
      </c>
    </row>
    <row r="23" spans="1:4">
      <c r="A23" s="3">
        <f t="shared" si="4"/>
        <v>1.0500000000000003</v>
      </c>
      <c r="B23" s="3">
        <f t="shared" si="2"/>
        <v>10.41754787517262</v>
      </c>
      <c r="C23" s="3">
        <f t="shared" si="3"/>
        <v>5.5041727367398252</v>
      </c>
      <c r="D23" s="10">
        <f t="shared" si="0"/>
        <v>975.2955489646597</v>
      </c>
    </row>
    <row r="24" spans="1:4">
      <c r="A24" s="3">
        <f t="shared" si="4"/>
        <v>1.1000000000000003</v>
      </c>
      <c r="B24" s="3">
        <f t="shared" si="2"/>
        <v>10.903982212206181</v>
      </c>
      <c r="C24" s="3">
        <f t="shared" si="3"/>
        <v>6.0250501304984558</v>
      </c>
      <c r="D24" s="10">
        <f t="shared" si="0"/>
        <v>972.86867406712156</v>
      </c>
    </row>
    <row r="25" spans="1:4">
      <c r="A25" s="3">
        <f t="shared" si="4"/>
        <v>1.1500000000000004</v>
      </c>
      <c r="B25" s="3">
        <f t="shared" si="2"/>
        <v>11.390416549239742</v>
      </c>
      <c r="C25" s="3">
        <f t="shared" si="3"/>
        <v>6.5945709579604426</v>
      </c>
      <c r="D25" s="10">
        <f t="shared" si="0"/>
        <v>970.21663838791142</v>
      </c>
    </row>
    <row r="26" spans="1:4">
      <c r="A26" s="3">
        <f t="shared" si="4"/>
        <v>1.2000000000000004</v>
      </c>
      <c r="B26" s="3">
        <f t="shared" si="2"/>
        <v>11.874198850594093</v>
      </c>
      <c r="C26" s="3">
        <f t="shared" si="3"/>
        <v>7.1640917854224302</v>
      </c>
      <c r="D26" s="10">
        <f t="shared" si="0"/>
        <v>967.56460270870139</v>
      </c>
    </row>
    <row r="27" spans="1:4">
      <c r="A27" s="3">
        <f t="shared" si="4"/>
        <v>1.2500000000000004</v>
      </c>
      <c r="B27" s="3">
        <f t="shared" si="2"/>
        <v>12.357981151948444</v>
      </c>
      <c r="C27" s="3">
        <f t="shared" si="3"/>
        <v>7.7819908430198526</v>
      </c>
      <c r="D27" s="10">
        <f t="shared" ref="D27:D70" si="5">IF(ROW(A27)=EVEN(ROW(A27)),m*g-k*B26^2,AVERAGE(D26,D28))</f>
        <v>-925.21392554456156</v>
      </c>
    </row>
    <row r="28" spans="1:4">
      <c r="A28" s="3">
        <f t="shared" si="4"/>
        <v>1.3000000000000005</v>
      </c>
      <c r="B28" s="3">
        <f t="shared" si="2"/>
        <v>10.948984925049531</v>
      </c>
      <c r="C28" s="3">
        <f t="shared" si="3"/>
        <v>8.3998899006172749</v>
      </c>
      <c r="D28" s="10">
        <f t="shared" si="5"/>
        <v>-2817.9924537978245</v>
      </c>
    </row>
    <row r="29" spans="1:4">
      <c r="A29" s="3">
        <f t="shared" si="4"/>
        <v>1.3500000000000005</v>
      </c>
      <c r="B29" s="3">
        <f t="shared" si="2"/>
        <v>9.5399886981506192</v>
      </c>
      <c r="C29" s="3">
        <f t="shared" si="3"/>
        <v>8.8768893355248046</v>
      </c>
      <c r="D29" s="10">
        <f t="shared" si="5"/>
        <v>-2046.6385314094316</v>
      </c>
    </row>
    <row r="30" spans="1:4">
      <c r="A30" s="3">
        <f t="shared" si="4"/>
        <v>1.4000000000000006</v>
      </c>
      <c r="B30" s="3">
        <f t="shared" si="2"/>
        <v>8.9023463936400997</v>
      </c>
      <c r="C30" s="3">
        <f t="shared" si="3"/>
        <v>9.3538887704323361</v>
      </c>
      <c r="D30" s="10">
        <f t="shared" si="5"/>
        <v>-1275.2846090210387</v>
      </c>
    </row>
    <row r="31" spans="1:4">
      <c r="A31" s="3">
        <f t="shared" si="4"/>
        <v>1.4500000000000006</v>
      </c>
      <c r="B31" s="3">
        <f t="shared" si="2"/>
        <v>8.2647040891295802</v>
      </c>
      <c r="C31" s="3">
        <f t="shared" si="3"/>
        <v>9.7671239748888148</v>
      </c>
      <c r="D31" s="10">
        <f t="shared" si="5"/>
        <v>-991.45897552145948</v>
      </c>
    </row>
    <row r="32" spans="1:4">
      <c r="A32" s="3">
        <f t="shared" si="4"/>
        <v>1.5000000000000007</v>
      </c>
      <c r="B32" s="3">
        <f t="shared" si="2"/>
        <v>7.9108874181186399</v>
      </c>
      <c r="C32" s="3">
        <f t="shared" si="3"/>
        <v>10.180359179345293</v>
      </c>
      <c r="D32" s="10">
        <f t="shared" si="5"/>
        <v>-707.63334202188025</v>
      </c>
    </row>
    <row r="33" spans="1:4">
      <c r="A33" s="3">
        <f t="shared" si="4"/>
        <v>1.5500000000000007</v>
      </c>
      <c r="B33" s="3">
        <f t="shared" si="2"/>
        <v>7.5570707471076997</v>
      </c>
      <c r="C33" s="3">
        <f t="shared" si="3"/>
        <v>10.558212716700679</v>
      </c>
      <c r="D33" s="10">
        <f t="shared" si="5"/>
        <v>-567.68314947082661</v>
      </c>
    </row>
    <row r="34" spans="1:4">
      <c r="A34" s="3">
        <f t="shared" si="4"/>
        <v>1.6000000000000008</v>
      </c>
      <c r="B34" s="3">
        <f t="shared" si="2"/>
        <v>7.3432042686478134</v>
      </c>
      <c r="C34" s="3">
        <f t="shared" si="3"/>
        <v>10.936066254056064</v>
      </c>
      <c r="D34" s="10">
        <f t="shared" si="5"/>
        <v>-427.73295691977296</v>
      </c>
    </row>
    <row r="35" spans="1:4">
      <c r="A35" s="3">
        <f t="shared" si="4"/>
        <v>1.6500000000000008</v>
      </c>
      <c r="B35" s="3">
        <f t="shared" si="2"/>
        <v>7.1293377901879271</v>
      </c>
      <c r="C35" s="3">
        <f t="shared" si="3"/>
        <v>11.292533143565461</v>
      </c>
      <c r="D35" s="10">
        <f t="shared" si="5"/>
        <v>-349.20969504240736</v>
      </c>
    </row>
    <row r="36" spans="1:4">
      <c r="A36" s="3">
        <f t="shared" ref="A36:A42" si="6">A35+dt/2</f>
        <v>1.7000000000000008</v>
      </c>
      <c r="B36" s="3">
        <f t="shared" si="2"/>
        <v>6.9939945736054057</v>
      </c>
      <c r="C36" s="3">
        <f t="shared" si="3"/>
        <v>11.649000033074856</v>
      </c>
      <c r="D36" s="10">
        <f t="shared" si="5"/>
        <v>-270.68643316504176</v>
      </c>
    </row>
    <row r="37" spans="1:4">
      <c r="A37" s="3">
        <f t="shared" si="6"/>
        <v>1.7500000000000009</v>
      </c>
      <c r="B37" s="3">
        <f t="shared" si="2"/>
        <v>6.8586513570228851</v>
      </c>
      <c r="C37" s="3">
        <f t="shared" si="3"/>
        <v>11.991932600925999</v>
      </c>
      <c r="D37" s="10">
        <f t="shared" si="5"/>
        <v>-223.35694704741923</v>
      </c>
    </row>
    <row r="38" spans="1:4">
      <c r="A38" s="3">
        <f t="shared" si="6"/>
        <v>1.8000000000000009</v>
      </c>
      <c r="B38" s="3">
        <f t="shared" si="2"/>
        <v>6.7706376265579866</v>
      </c>
      <c r="C38" s="3">
        <f t="shared" si="3"/>
        <v>12.334865168777144</v>
      </c>
      <c r="D38" s="10">
        <f t="shared" si="5"/>
        <v>-176.02746092979669</v>
      </c>
    </row>
    <row r="39" spans="1:4">
      <c r="A39" s="3">
        <f t="shared" si="6"/>
        <v>1.850000000000001</v>
      </c>
      <c r="B39" s="3">
        <f t="shared" si="2"/>
        <v>6.6826238960930882</v>
      </c>
      <c r="C39" s="3">
        <f t="shared" si="3"/>
        <v>12.668996363581797</v>
      </c>
      <c r="D39" s="10">
        <f t="shared" si="5"/>
        <v>-146.23200717282793</v>
      </c>
    </row>
    <row r="40" spans="1:4">
      <c r="A40" s="3">
        <f t="shared" si="6"/>
        <v>1.900000000000001</v>
      </c>
      <c r="B40" s="3">
        <f t="shared" si="2"/>
        <v>6.6244056193851586</v>
      </c>
      <c r="C40" s="3">
        <f t="shared" si="3"/>
        <v>13.003127558386453</v>
      </c>
      <c r="D40" s="10">
        <f t="shared" si="5"/>
        <v>-116.43655341585918</v>
      </c>
    </row>
    <row r="41" spans="1:4">
      <c r="A41" s="3">
        <f t="shared" si="6"/>
        <v>1.9500000000000011</v>
      </c>
      <c r="B41" s="3">
        <f t="shared" si="2"/>
        <v>6.566187342677229</v>
      </c>
      <c r="C41" s="3">
        <f t="shared" si="3"/>
        <v>13.331436925520315</v>
      </c>
      <c r="D41" s="10">
        <f t="shared" si="5"/>
        <v>-97.153479447112773</v>
      </c>
    </row>
    <row r="42" spans="1:4">
      <c r="A42" s="3">
        <f t="shared" si="6"/>
        <v>2.0000000000000009</v>
      </c>
      <c r="B42" s="3">
        <f t="shared" si="2"/>
        <v>6.5272521399380459</v>
      </c>
      <c r="C42" s="3">
        <f t="shared" si="3"/>
        <v>13.659746292654177</v>
      </c>
      <c r="D42" s="10">
        <f t="shared" si="5"/>
        <v>-77.870405478366365</v>
      </c>
    </row>
    <row r="43" spans="1:4">
      <c r="A43" s="3">
        <f t="shared" ref="A43:A70" si="7">A42+dt/2</f>
        <v>2.0500000000000007</v>
      </c>
      <c r="B43" s="3">
        <f t="shared" ref="B43:B70" si="8">IF(ROW(A43)=ODD(ROW(A43)),B41+D42/m*dt,AVERAGE(B42,B44))</f>
        <v>6.4883169371988627</v>
      </c>
      <c r="C43" s="3">
        <f t="shared" ref="C43:C70" si="9">IF(ROW(A43)=EVEN(ROW(A43)),C41+B42*dt,AVERAGE(C42,C44))</f>
        <v>13.984162139514119</v>
      </c>
      <c r="D43" s="10">
        <f t="shared" si="5"/>
        <v>-65.163411208453567</v>
      </c>
    </row>
    <row r="44" spans="1:4">
      <c r="A44" s="3">
        <f t="shared" si="7"/>
        <v>2.1000000000000005</v>
      </c>
      <c r="B44" s="3">
        <f t="shared" si="8"/>
        <v>6.4620887287295918</v>
      </c>
      <c r="C44" s="3">
        <f t="shared" si="9"/>
        <v>14.308577986374063</v>
      </c>
      <c r="D44" s="10">
        <f t="shared" si="5"/>
        <v>-52.456416938540769</v>
      </c>
    </row>
    <row r="45" spans="1:4">
      <c r="A45" s="3">
        <f t="shared" si="7"/>
        <v>2.1500000000000004</v>
      </c>
      <c r="B45" s="3">
        <f t="shared" si="8"/>
        <v>6.4358605202603218</v>
      </c>
      <c r="C45" s="3">
        <f t="shared" si="9"/>
        <v>14.63037101238708</v>
      </c>
      <c r="D45" s="10">
        <f t="shared" si="5"/>
        <v>-43.981966422338587</v>
      </c>
    </row>
    <row r="46" spans="1:4">
      <c r="A46" s="3">
        <f t="shared" si="7"/>
        <v>2.2000000000000002</v>
      </c>
      <c r="B46" s="3">
        <f t="shared" si="8"/>
        <v>6.4181067623072536</v>
      </c>
      <c r="C46" s="3">
        <f t="shared" si="9"/>
        <v>14.952164038400095</v>
      </c>
      <c r="D46" s="10">
        <f t="shared" si="5"/>
        <v>-35.507515906136405</v>
      </c>
    </row>
    <row r="47" spans="1:4">
      <c r="A47" s="3">
        <f t="shared" si="7"/>
        <v>2.25</v>
      </c>
      <c r="B47" s="3">
        <f t="shared" si="8"/>
        <v>6.4003530043541854</v>
      </c>
      <c r="C47" s="3">
        <f t="shared" si="9"/>
        <v>15.272181688617804</v>
      </c>
      <c r="D47" s="10">
        <f t="shared" si="5"/>
        <v>-29.810240207388802</v>
      </c>
    </row>
    <row r="48" spans="1:4">
      <c r="A48" s="3">
        <f t="shared" si="7"/>
        <v>2.2999999999999998</v>
      </c>
      <c r="B48" s="3">
        <f t="shared" si="8"/>
        <v>6.3882965220998642</v>
      </c>
      <c r="C48" s="3">
        <f t="shared" si="9"/>
        <v>15.592199338835513</v>
      </c>
      <c r="D48" s="10">
        <f t="shared" si="5"/>
        <v>-24.112964508641198</v>
      </c>
    </row>
    <row r="49" spans="1:4">
      <c r="A49" s="3">
        <f t="shared" si="7"/>
        <v>2.3499999999999996</v>
      </c>
      <c r="B49" s="3">
        <f t="shared" si="8"/>
        <v>6.3762400398455439</v>
      </c>
      <c r="C49" s="3">
        <f t="shared" si="9"/>
        <v>15.911011340827791</v>
      </c>
      <c r="D49" s="10">
        <f t="shared" si="5"/>
        <v>-20.261945325939394</v>
      </c>
    </row>
    <row r="50" spans="1:4">
      <c r="A50" s="3">
        <f t="shared" si="7"/>
        <v>2.3999999999999995</v>
      </c>
      <c r="B50" s="3">
        <f t="shared" si="8"/>
        <v>6.3680345767739253</v>
      </c>
      <c r="C50" s="3">
        <f t="shared" si="9"/>
        <v>16.229823342820069</v>
      </c>
      <c r="D50" s="10">
        <f t="shared" si="5"/>
        <v>-16.410926143237589</v>
      </c>
    </row>
    <row r="51" spans="1:4">
      <c r="A51" s="3">
        <f t="shared" si="7"/>
        <v>2.4499999999999993</v>
      </c>
      <c r="B51" s="3">
        <f t="shared" si="8"/>
        <v>6.3598291137023066</v>
      </c>
      <c r="C51" s="3">
        <f t="shared" si="9"/>
        <v>16.547814798505186</v>
      </c>
      <c r="D51" s="10">
        <f t="shared" si="5"/>
        <v>-13.798292515312141</v>
      </c>
    </row>
    <row r="52" spans="1:4">
      <c r="A52" s="3">
        <f t="shared" si="7"/>
        <v>2.4999999999999991</v>
      </c>
      <c r="B52" s="3">
        <f t="shared" si="8"/>
        <v>6.3542362842586133</v>
      </c>
      <c r="C52" s="3">
        <f t="shared" si="9"/>
        <v>16.8658062541903</v>
      </c>
      <c r="D52" s="10">
        <f t="shared" si="5"/>
        <v>-11.185658887386694</v>
      </c>
    </row>
    <row r="53" spans="1:4">
      <c r="A53" s="3">
        <f t="shared" si="7"/>
        <v>2.5499999999999989</v>
      </c>
      <c r="B53" s="3">
        <f t="shared" si="8"/>
        <v>6.34864345481492</v>
      </c>
      <c r="C53" s="3">
        <f t="shared" si="9"/>
        <v>17.183238426931048</v>
      </c>
      <c r="D53" s="10">
        <f t="shared" si="5"/>
        <v>-9.4087508982474333</v>
      </c>
    </row>
    <row r="54" spans="1:4">
      <c r="A54" s="3">
        <f t="shared" si="7"/>
        <v>2.5999999999999988</v>
      </c>
      <c r="B54" s="3">
        <f t="shared" si="8"/>
        <v>6.3448275333603661</v>
      </c>
      <c r="C54" s="3">
        <f t="shared" si="9"/>
        <v>17.500670599671793</v>
      </c>
      <c r="D54" s="10">
        <f t="shared" si="5"/>
        <v>-7.6318429091081725</v>
      </c>
    </row>
    <row r="55" spans="1:4">
      <c r="A55" s="3">
        <f t="shared" si="7"/>
        <v>2.6499999999999986</v>
      </c>
      <c r="B55" s="3">
        <f t="shared" si="8"/>
        <v>6.3410116119058122</v>
      </c>
      <c r="C55" s="3">
        <f t="shared" si="9"/>
        <v>17.817721180267085</v>
      </c>
      <c r="D55" s="10">
        <f t="shared" si="5"/>
        <v>-6.4212747336084135</v>
      </c>
    </row>
    <row r="56" spans="1:4">
      <c r="A56" s="3">
        <f t="shared" si="7"/>
        <v>2.6999999999999984</v>
      </c>
      <c r="B56" s="3">
        <f t="shared" si="8"/>
        <v>6.3384062586267582</v>
      </c>
      <c r="C56" s="3">
        <f t="shared" si="9"/>
        <v>18.134771760862375</v>
      </c>
      <c r="D56" s="10">
        <f t="shared" si="5"/>
        <v>-5.2107065581086545</v>
      </c>
    </row>
    <row r="57" spans="1:4">
      <c r="A57" s="3">
        <f t="shared" si="7"/>
        <v>2.7499999999999982</v>
      </c>
      <c r="B57" s="3">
        <f t="shared" si="8"/>
        <v>6.3358009053477033</v>
      </c>
      <c r="C57" s="3">
        <f t="shared" si="9"/>
        <v>18.45156180612976</v>
      </c>
      <c r="D57" s="10">
        <f t="shared" si="5"/>
        <v>-4.385017181614046</v>
      </c>
    </row>
    <row r="58" spans="1:4">
      <c r="A58" s="3">
        <f t="shared" si="7"/>
        <v>2.799999999999998</v>
      </c>
      <c r="B58" s="3">
        <f t="shared" si="8"/>
        <v>6.3340212414451438</v>
      </c>
      <c r="C58" s="3">
        <f t="shared" si="9"/>
        <v>18.768351851397146</v>
      </c>
      <c r="D58" s="10">
        <f t="shared" si="5"/>
        <v>-3.5593278051194375</v>
      </c>
    </row>
    <row r="59" spans="1:4">
      <c r="A59" s="3">
        <f t="shared" si="7"/>
        <v>2.8499999999999979</v>
      </c>
      <c r="B59" s="3">
        <f t="shared" si="8"/>
        <v>6.3322415775425842</v>
      </c>
      <c r="C59" s="3">
        <f t="shared" si="9"/>
        <v>19.084963930274277</v>
      </c>
      <c r="D59" s="10">
        <f t="shared" si="5"/>
        <v>-2.9957063570471973</v>
      </c>
    </row>
    <row r="60" spans="1:4">
      <c r="A60" s="3">
        <f t="shared" si="7"/>
        <v>2.8999999999999977</v>
      </c>
      <c r="B60" s="3">
        <f t="shared" si="8"/>
        <v>6.3310255350880968</v>
      </c>
      <c r="C60" s="3">
        <f t="shared" si="9"/>
        <v>19.401576009151405</v>
      </c>
      <c r="D60" s="10">
        <f t="shared" si="5"/>
        <v>-2.4320849089749572</v>
      </c>
    </row>
    <row r="61" spans="1:4">
      <c r="A61" s="3">
        <f t="shared" si="7"/>
        <v>2.9499999999999975</v>
      </c>
      <c r="B61" s="3">
        <f t="shared" si="8"/>
        <v>6.3298094926336095</v>
      </c>
      <c r="C61" s="3">
        <f t="shared" si="9"/>
        <v>19.718066483783083</v>
      </c>
      <c r="D61" s="10">
        <f t="shared" si="5"/>
        <v>-2.0471451174194044</v>
      </c>
    </row>
    <row r="62" spans="1:4">
      <c r="A62" s="3">
        <f t="shared" si="7"/>
        <v>2.9999999999999973</v>
      </c>
      <c r="B62" s="3">
        <f t="shared" si="8"/>
        <v>6.3289783899706773</v>
      </c>
      <c r="C62" s="3">
        <f t="shared" si="9"/>
        <v>20.034556958414765</v>
      </c>
      <c r="D62" s="10">
        <f t="shared" si="5"/>
        <v>-1.6622053258638516</v>
      </c>
    </row>
    <row r="63" spans="1:4">
      <c r="A63" s="3">
        <f t="shared" si="7"/>
        <v>3.0499999999999972</v>
      </c>
      <c r="B63" s="3">
        <f t="shared" si="8"/>
        <v>6.328147287307746</v>
      </c>
      <c r="C63" s="3">
        <f t="shared" si="9"/>
        <v>20.35096432278015</v>
      </c>
      <c r="D63" s="10">
        <f t="shared" si="5"/>
        <v>-1.3992037861867743</v>
      </c>
    </row>
    <row r="64" spans="1:4">
      <c r="A64" s="3">
        <f t="shared" si="7"/>
        <v>3.099999999999997</v>
      </c>
      <c r="B64" s="3">
        <f t="shared" si="8"/>
        <v>6.327579186184491</v>
      </c>
      <c r="C64" s="3">
        <f t="shared" si="9"/>
        <v>20.66737168714554</v>
      </c>
      <c r="D64" s="10">
        <f t="shared" si="5"/>
        <v>-1.136202246509697</v>
      </c>
    </row>
    <row r="65" spans="1:4">
      <c r="A65" s="3">
        <f t="shared" si="7"/>
        <v>3.1499999999999968</v>
      </c>
      <c r="B65" s="3">
        <f t="shared" si="8"/>
        <v>6.327011085061236</v>
      </c>
      <c r="C65" s="3">
        <f t="shared" si="9"/>
        <v>20.983722241398603</v>
      </c>
      <c r="D65" s="10">
        <f t="shared" si="5"/>
        <v>-0.95646700435179355</v>
      </c>
    </row>
    <row r="66" spans="1:4">
      <c r="A66" s="3">
        <f t="shared" si="7"/>
        <v>3.1999999999999966</v>
      </c>
      <c r="B66" s="3">
        <f t="shared" si="8"/>
        <v>6.326622719180139</v>
      </c>
      <c r="C66" s="3">
        <f t="shared" si="9"/>
        <v>21.300072795651662</v>
      </c>
      <c r="D66" s="10">
        <f t="shared" si="5"/>
        <v>-0.77673176219389006</v>
      </c>
    </row>
    <row r="67" spans="1:4">
      <c r="A67" s="3">
        <f t="shared" si="7"/>
        <v>3.2499999999999964</v>
      </c>
      <c r="B67" s="3">
        <f t="shared" si="8"/>
        <v>6.3262343532990419</v>
      </c>
      <c r="C67" s="3">
        <f t="shared" si="9"/>
        <v>21.616384513316614</v>
      </c>
      <c r="D67" s="10">
        <f t="shared" si="5"/>
        <v>-0.65387954185877106</v>
      </c>
    </row>
    <row r="68" spans="1:4">
      <c r="A68" s="3">
        <f t="shared" si="7"/>
        <v>3.2999999999999963</v>
      </c>
      <c r="B68" s="3">
        <f t="shared" si="8"/>
        <v>6.3259688396382803</v>
      </c>
      <c r="C68" s="3">
        <f t="shared" si="9"/>
        <v>21.932696230981566</v>
      </c>
      <c r="D68" s="10">
        <f t="shared" si="5"/>
        <v>-0.53102732152365206</v>
      </c>
    </row>
    <row r="69" spans="1:4">
      <c r="A69" s="3">
        <f t="shared" si="7"/>
        <v>3.3499999999999961</v>
      </c>
      <c r="B69" s="3">
        <f t="shared" si="8"/>
        <v>6.3257033259775186</v>
      </c>
      <c r="C69" s="3">
        <f t="shared" si="9"/>
        <v>22.248981397280442</v>
      </c>
      <c r="D69" s="10">
        <f t="shared" si="5"/>
        <v>-0.447045764299844</v>
      </c>
    </row>
    <row r="70" spans="1:4">
      <c r="A70" s="3">
        <f t="shared" si="7"/>
        <v>3.3999999999999959</v>
      </c>
      <c r="B70" s="3">
        <f t="shared" si="8"/>
        <v>6.3257033259775186</v>
      </c>
      <c r="C70" s="3">
        <f t="shared" si="9"/>
        <v>22.565266563579318</v>
      </c>
      <c r="D70" s="10">
        <f t="shared" si="5"/>
        <v>-0.36306420707603593</v>
      </c>
    </row>
    <row r="71" spans="1:4">
      <c r="B71"/>
      <c r="C71"/>
      <c r="D71"/>
    </row>
    <row r="72" spans="1:4">
      <c r="B72"/>
      <c r="C72"/>
      <c r="D72"/>
    </row>
    <row r="73" spans="1:4">
      <c r="B73"/>
      <c r="C73"/>
      <c r="D73"/>
    </row>
    <row r="74" spans="1:4">
      <c r="B74"/>
      <c r="C74"/>
      <c r="D74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Seite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Makro1</vt:lpstr>
      <vt:lpstr>Abschn_1.6</vt:lpstr>
      <vt:lpstr>b</vt:lpstr>
      <vt:lpstr>dt</vt:lpstr>
      <vt:lpstr>g</vt:lpstr>
      <vt:lpstr>k</vt:lpstr>
      <vt:lpstr>m</vt:lpstr>
    </vt:vector>
  </TitlesOfParts>
  <Company>Theodor-Storm-Schule Husum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Arnd Reinke</dc:creator>
  <cp:lastModifiedBy>Dr. Paech</cp:lastModifiedBy>
  <cp:lastPrinted>2010-02-07T10:33:07Z</cp:lastPrinted>
  <dcterms:created xsi:type="dcterms:W3CDTF">2003-11-05T16:51:00Z</dcterms:created>
  <dcterms:modified xsi:type="dcterms:W3CDTF">2013-04-22T16:16:13Z</dcterms:modified>
</cp:coreProperties>
</file>